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H90" i="12" l="1"/>
  <c r="H92" i="12" l="1"/>
  <c r="H91" i="12" s="1"/>
  <c r="I83" i="12" l="1"/>
  <c r="H81" i="12"/>
  <c r="H80" i="12" s="1"/>
  <c r="I80" i="12" s="1"/>
  <c r="H82" i="12"/>
  <c r="I82" i="12" s="1"/>
  <c r="I87" i="12"/>
  <c r="H86" i="12"/>
  <c r="I86" i="12" s="1"/>
  <c r="I92" i="12"/>
  <c r="I100" i="12"/>
  <c r="I99" i="12"/>
  <c r="I98" i="12"/>
  <c r="I97" i="12"/>
  <c r="I96" i="12"/>
  <c r="I95" i="12"/>
  <c r="I94" i="12"/>
  <c r="I93" i="12"/>
  <c r="H76" i="12"/>
  <c r="H75" i="12" s="1"/>
  <c r="I75" i="12" s="1"/>
  <c r="I79" i="12"/>
  <c r="I78" i="12"/>
  <c r="I77" i="12"/>
  <c r="I74" i="12"/>
  <c r="I73" i="12"/>
  <c r="I72" i="12"/>
  <c r="I71" i="12"/>
  <c r="H70" i="12"/>
  <c r="I70" i="12" s="1"/>
  <c r="I69" i="12"/>
  <c r="I68" i="12"/>
  <c r="I67" i="12"/>
  <c r="I66" i="12"/>
  <c r="H65" i="12"/>
  <c r="I65" i="12" s="1"/>
  <c r="H57" i="12"/>
  <c r="I57" i="12" s="1"/>
  <c r="I63" i="12"/>
  <c r="H62" i="12"/>
  <c r="I62" i="12" s="1"/>
  <c r="I61" i="12"/>
  <c r="I60" i="12"/>
  <c r="I59" i="12"/>
  <c r="I58" i="12"/>
  <c r="H60" i="12"/>
  <c r="H56" i="12" s="1"/>
  <c r="I56" i="12" s="1"/>
  <c r="I54" i="12"/>
  <c r="I55" i="12"/>
  <c r="H53" i="12"/>
  <c r="I53" i="12" s="1"/>
  <c r="H54" i="12"/>
  <c r="I51" i="12"/>
  <c r="I52" i="12"/>
  <c r="H50" i="12"/>
  <c r="I50" i="12" s="1"/>
  <c r="I47" i="12"/>
  <c r="I48" i="12"/>
  <c r="H46" i="12"/>
  <c r="I46" i="12" s="1"/>
  <c r="I43" i="12"/>
  <c r="I42" i="12"/>
  <c r="I41" i="12"/>
  <c r="I40" i="12"/>
  <c r="I39" i="12"/>
  <c r="I38" i="12"/>
  <c r="I37" i="12"/>
  <c r="I36" i="12"/>
  <c r="I35" i="12"/>
  <c r="H33" i="12"/>
  <c r="I33" i="12" s="1"/>
  <c r="H34" i="12"/>
  <c r="I34" i="12" s="1"/>
  <c r="I20" i="12"/>
  <c r="I22" i="12"/>
  <c r="I23" i="12"/>
  <c r="I24" i="12"/>
  <c r="I25" i="12"/>
  <c r="I26" i="12"/>
  <c r="I27" i="12"/>
  <c r="I28" i="12"/>
  <c r="I29" i="12"/>
  <c r="I30" i="12"/>
  <c r="I31" i="12"/>
  <c r="I32" i="12"/>
  <c r="H21" i="12"/>
  <c r="I21" i="12" s="1"/>
  <c r="H19" i="12"/>
  <c r="G19" i="12"/>
  <c r="H18" i="12" l="1"/>
  <c r="H17" i="12" s="1"/>
  <c r="I91" i="12"/>
  <c r="I90" i="12"/>
  <c r="I19" i="12"/>
  <c r="H49" i="12"/>
  <c r="I49" i="12" s="1"/>
  <c r="I76" i="12"/>
  <c r="I81" i="12"/>
  <c r="H45" i="12"/>
  <c r="H64" i="12"/>
  <c r="I64" i="12" s="1"/>
  <c r="H85" i="12"/>
  <c r="G76" i="12"/>
  <c r="G75" i="12" s="1"/>
  <c r="I18" i="12" l="1"/>
  <c r="I85" i="12"/>
  <c r="H84" i="12"/>
  <c r="I84" i="12" s="1"/>
  <c r="I45" i="12"/>
  <c r="H44" i="12"/>
  <c r="G68" i="12"/>
  <c r="G65" i="12" s="1"/>
  <c r="I44" i="12" l="1"/>
  <c r="G92" i="12"/>
  <c r="G91" i="12" s="1"/>
  <c r="G90" i="12" s="1"/>
  <c r="I17" i="12" l="1"/>
  <c r="H88" i="12"/>
  <c r="I88" i="12" s="1"/>
  <c r="G21" i="12"/>
  <c r="G57" i="12" l="1"/>
  <c r="G60" i="12"/>
  <c r="G62" i="12"/>
  <c r="G70" i="12"/>
  <c r="G64" i="12" s="1"/>
  <c r="G46" i="12"/>
  <c r="G45" i="12" s="1"/>
  <c r="G44" i="12" s="1"/>
  <c r="G86" i="12"/>
  <c r="G85" i="12" s="1"/>
  <c r="G84" i="12" s="1"/>
  <c r="G56" i="12" l="1"/>
  <c r="G82" i="12"/>
  <c r="G81" i="12" s="1"/>
  <c r="G80" i="12" s="1"/>
  <c r="G35" i="12" l="1"/>
  <c r="G34" i="12" s="1"/>
  <c r="G33" i="12" s="1"/>
  <c r="G18" i="12" s="1"/>
  <c r="G17" i="12" s="1"/>
  <c r="G88" i="12" s="1"/>
  <c r="G50" i="12" l="1"/>
</calcChain>
</file>

<file path=xl/sharedStrings.xml><?xml version="1.0" encoding="utf-8"?>
<sst xmlns="http://schemas.openxmlformats.org/spreadsheetml/2006/main" count="523" uniqueCount="229">
  <si>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</si>
  <si>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</si>
  <si>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</si>
  <si>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</si>
  <si>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</si>
  <si>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</si>
  <si>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</si>
  <si>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</si>
  <si>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</si>
  <si>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</si>
  <si>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</si>
  <si>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</si>
  <si>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</si>
  <si>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</si>
  <si>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</si>
  <si>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</si>
  <si>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</si>
  <si>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</si>
  <si>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</si>
  <si>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</si>
  <si>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</si>
  <si>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</si>
  <si>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</si>
  <si>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</si>
  <si>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</si>
  <si>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</si>
  <si>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</si>
  <si>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</si>
  <si>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</si>
  <si>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</si>
  <si>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</si>
  <si>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</si>
  <si>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</si>
  <si>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</si>
  <si>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</si>
  <si>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</si>
  <si>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</si>
  <si>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</si>
  <si>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</si>
  <si>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</si>
  <si>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</si>
  <si>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</si>
  <si>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</si>
  <si>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</si>
  <si>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</si>
  <si>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</si>
  <si>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</si>
  <si>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</si>
  <si>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</si>
  <si>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</si>
  <si>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</si>
  <si>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</si>
  <si>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</si>
  <si>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</si>
  <si>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</si>
  <si>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</si>
  <si>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</si>
  <si>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</si>
  <si>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</si>
  <si>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</si>
  <si>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</si>
  <si>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</si>
  <si>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</si>
  <si>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</si>
  <si>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</si>
  <si>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</si>
  <si>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</si>
  <si>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</si>
  <si>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</si>
  <si>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</si>
  <si>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</si>
  <si>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</si>
  <si>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</si>
  <si>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</si>
  <si>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</si>
  <si>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</si>
  <si>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</si>
  <si>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</si>
  <si>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</si>
  <si>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</si>
  <si>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</si>
  <si>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</si>
  <si>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</si>
  <si>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</si>
  <si>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</si>
  <si>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</si>
  <si>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</si>
  <si>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</si>
  <si>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</si>
  <si>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</si>
  <si>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</si>
  <si>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</si>
  <si>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</si>
  <si>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</si>
  <si>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</si>
  <si>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</si>
  <si>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</si>
  <si>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</si>
  <si>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</si>
  <si>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</si>
  <si>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</si>
  <si>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</si>
  <si>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</si>
  <si>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</si>
  <si>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</si>
  <si>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</si>
  <si>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</si>
  <si>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</si>
  <si>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</si>
  <si>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</si>
  <si>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</si>
  <si>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</si>
  <si>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</si>
  <si>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</si>
  <si>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</si>
  <si>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</si>
  <si>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</si>
  <si>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</si>
  <si>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</si>
  <si>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</si>
  <si>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</si>
  <si>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</si>
  <si>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</si>
  <si>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</si>
  <si>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</si>
  <si>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</si>
  <si>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</si>
  <si>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</si>
  <si>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</si>
  <si>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</si>
  <si>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</si>
  <si>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</si>
  <si>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</si>
  <si>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</si>
  <si>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</si>
  <si>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</si>
  <si>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</si>
  <si>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</si>
  <si>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</si>
  <si>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</si>
  <si>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</si>
  <si>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</si>
  <si>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</si>
  <si>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</si>
  <si>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</si>
  <si>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</si>
  <si>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</si>
  <si>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</si>
  <si>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</si>
  <si>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</si>
  <si>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83</t>
  </si>
  <si>
    <t>Ведомственная структура</t>
  </si>
  <si>
    <t xml:space="preserve"> расходов бюджета Пудомягского сельского поселения на 2016год</t>
  </si>
  <si>
    <t>712111510</t>
  </si>
  <si>
    <t>712111569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</si>
  <si>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</si>
  <si>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</si>
  <si>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</si>
  <si>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</si>
  <si>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</si>
  <si>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</si>
  <si>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</si>
  <si>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</si>
  <si>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</si>
  <si>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</si>
  <si>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7131111640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</si>
  <si>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</si>
  <si>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</si>
  <si>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</si>
  <si>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</si>
  <si>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</si>
  <si>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</si>
  <si>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</si>
  <si>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</si>
  <si>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</si>
  <si>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</si>
  <si>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</si>
  <si>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</si>
  <si>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</si>
  <si>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</si>
  <si>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</si>
  <si>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</si>
  <si>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</si>
  <si>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</si>
  <si>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</si>
  <si>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</si>
  <si>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</si>
  <si>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</si>
  <si>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</si>
  <si>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</si>
  <si>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</si>
  <si>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</si>
  <si>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</si>
  <si>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</si>
  <si>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</si>
  <si>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</si>
  <si>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</si>
  <si>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</si>
  <si>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</si>
  <si>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7131111520</t>
  </si>
  <si>
    <t>412</t>
  </si>
  <si>
    <t>13</t>
  </si>
  <si>
    <t>242</t>
  </si>
  <si>
    <t>6170071340</t>
  </si>
  <si>
    <t>7131170140</t>
  </si>
  <si>
    <t>71311S0770</t>
  </si>
  <si>
    <t>7131170770</t>
  </si>
  <si>
    <t>Иные выплаты персоналу учреждений за исключением фонда оплаты труда</t>
  </si>
  <si>
    <t>112</t>
  </si>
  <si>
    <t>19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</si>
  <si>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</si>
  <si>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</si>
  <si>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</si>
  <si>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</si>
  <si>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</si>
  <si>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</si>
  <si>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</si>
  <si>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</si>
  <si>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</si>
  <si>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</si>
  <si>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</si>
  <si>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</si>
  <si>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</si>
  <si>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</si>
  <si>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</si>
  <si>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Отчет 1 кв 2016г</t>
  </si>
  <si>
    <t>%% исполнения</t>
  </si>
  <si>
    <t>Приложение 4</t>
  </si>
  <si>
    <t>к Постановлению от 12 мая №209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</si>
</sst>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0" fontId="7" fillId="0" borderId="0" xfId="0" applyFont="1" applyBorder="1" applyAlignment="1"/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1" fillId="0" borderId="0" xfId="0" applyFont="1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14" fontId="7" fillId="0" borderId="0" xfId="0" applyNumberFormat="1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0"/>
  <sheetViews>
    <sheetView tabSelected="1" workbookViewId="0">
      <selection activeCell="E3" sqref="E3"/>
    </sheetView>
  </sheetViews>
  <sheetFormatPr defaultColWidth="8.85546875" defaultRowHeight="12.75" x14ac:dyDescent="0.2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" customWidth="1"/>
    <col min="6" max="6" width="5.42578125" customWidth="1"/>
    <col min="7" max="9" width="12.85546875" customWidth="1"/>
    <col min="10" max="34" width="15.7109375" customWidth="1"/>
  </cols>
  <sheetData>
    <row r="2" spans="1:9" x14ac:dyDescent="0.2">
      <c r="E2" s="14" t="s">
        <v>227</v>
      </c>
    </row>
    <row r="3" spans="1:9" x14ac:dyDescent="0.2">
      <c r="E3" t="s">
        <v>228</v>
      </c>
    </row>
    <row r="4" spans="1:9" x14ac:dyDescent="0.2">
      <c r="A4" s="18"/>
      <c r="B4" s="18"/>
    </row>
    <row r="5" spans="1:9" ht="11.25" customHeight="1" x14ac:dyDescent="0.2">
      <c r="A5" s="19"/>
      <c r="B5" s="20"/>
      <c r="C5" s="4"/>
      <c r="D5" s="4"/>
      <c r="E5" s="21"/>
      <c r="F5" s="4"/>
      <c r="G5" s="21"/>
      <c r="H5" s="21"/>
      <c r="I5" s="21"/>
    </row>
    <row r="6" spans="1:9" x14ac:dyDescent="0.2">
      <c r="A6" s="7"/>
      <c r="B6" s="18"/>
      <c r="C6" s="5"/>
      <c r="D6" s="5"/>
      <c r="E6" s="5"/>
      <c r="F6" s="5"/>
      <c r="G6" s="5"/>
      <c r="H6" s="5"/>
      <c r="I6" s="5"/>
    </row>
    <row r="9" spans="1:9" ht="15.75" x14ac:dyDescent="0.2">
      <c r="A9" s="41" t="s">
        <v>151</v>
      </c>
      <c r="B9" s="41"/>
      <c r="C9" s="41"/>
      <c r="D9" s="41"/>
      <c r="E9" s="41"/>
      <c r="F9" s="41"/>
      <c r="G9" s="41"/>
    </row>
    <row r="10" spans="1:9" ht="8.25" customHeight="1" x14ac:dyDescent="0.2"/>
    <row r="11" spans="1:9" ht="19.5" customHeight="1" x14ac:dyDescent="0.2">
      <c r="A11" s="41" t="s">
        <v>152</v>
      </c>
      <c r="B11" s="41"/>
      <c r="C11" s="41"/>
      <c r="D11" s="41"/>
      <c r="E11" s="41"/>
      <c r="F11" s="41"/>
      <c r="G11" s="41"/>
    </row>
    <row r="12" spans="1:9" ht="15.75" customHeight="1" x14ac:dyDescent="0.2">
      <c r="A12" s="42" t="s">
        <v>0</v>
      </c>
      <c r="B12" s="42"/>
      <c r="C12" s="25"/>
      <c r="D12" s="6"/>
      <c r="E12" s="6"/>
      <c r="F12" s="6"/>
      <c r="G12" s="6"/>
      <c r="H12" s="6"/>
      <c r="I12" s="6"/>
    </row>
    <row r="13" spans="1:9" ht="13.5" customHeight="1" x14ac:dyDescent="0.2">
      <c r="A13" s="42" t="s">
        <v>20</v>
      </c>
      <c r="B13" s="42"/>
      <c r="C13" s="13" t="s">
        <v>28</v>
      </c>
      <c r="D13" s="14"/>
      <c r="E13" s="14"/>
      <c r="F13" s="14"/>
      <c r="G13" s="14"/>
      <c r="H13" s="14"/>
      <c r="I13" s="14"/>
    </row>
    <row r="14" spans="1:9" x14ac:dyDescent="0.2">
      <c r="A14" s="39" t="s">
        <v>1</v>
      </c>
      <c r="B14" s="39" t="s">
        <v>29</v>
      </c>
      <c r="C14" s="43" t="s">
        <v>15</v>
      </c>
      <c r="D14" s="44"/>
      <c r="E14" s="44"/>
      <c r="F14" s="44"/>
      <c r="G14" s="39" t="s">
        <v>2</v>
      </c>
      <c r="H14" s="39" t="s">
        <v>225</v>
      </c>
      <c r="I14" s="39" t="s">
        <v>226</v>
      </c>
    </row>
    <row r="15" spans="1:9" x14ac:dyDescent="0.2">
      <c r="A15" s="40"/>
      <c r="B15" s="40"/>
      <c r="C15" s="2" t="s">
        <v>24</v>
      </c>
      <c r="D15" s="2" t="s">
        <v>27</v>
      </c>
      <c r="E15" s="2" t="s">
        <v>26</v>
      </c>
      <c r="F15" s="2" t="s">
        <v>25</v>
      </c>
      <c r="G15" s="40"/>
      <c r="H15" s="40"/>
      <c r="I15" s="40"/>
    </row>
    <row r="16" spans="1:9" x14ac:dyDescent="0.2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1" t="s">
        <v>7</v>
      </c>
      <c r="I16" s="1" t="s">
        <v>7</v>
      </c>
    </row>
    <row r="17" spans="1:9" ht="48" x14ac:dyDescent="0.2">
      <c r="A17" s="15" t="s">
        <v>23</v>
      </c>
      <c r="B17" s="30" t="s">
        <v>148</v>
      </c>
      <c r="C17" s="15" t="s">
        <v>31</v>
      </c>
      <c r="D17" s="15" t="s">
        <v>30</v>
      </c>
      <c r="E17" s="15" t="s">
        <v>30</v>
      </c>
      <c r="F17" s="15" t="s">
        <v>30</v>
      </c>
      <c r="G17" s="31">
        <f>+G18+G44+G49+G56+G64+G75+G80+G84</f>
        <v>43579.383959999999</v>
      </c>
      <c r="H17" s="31">
        <f>+H18+H44+H49+H56+H64+H75+H80+H84</f>
        <v>5337.3729999999996</v>
      </c>
      <c r="I17" s="31">
        <f t="shared" ref="I17:I48" si="0">+H17/G17*100</f>
        <v>12.247472348161205</v>
      </c>
    </row>
    <row r="18" spans="1:9" x14ac:dyDescent="0.2">
      <c r="A18" s="15" t="s">
        <v>3</v>
      </c>
      <c r="B18" s="16" t="s">
        <v>33</v>
      </c>
      <c r="C18" s="15" t="s">
        <v>31</v>
      </c>
      <c r="D18" s="15" t="s">
        <v>32</v>
      </c>
      <c r="E18" s="15" t="s">
        <v>30</v>
      </c>
      <c r="F18" s="15" t="s">
        <v>30</v>
      </c>
      <c r="G18" s="17">
        <f xml:space="preserve"> +G19+G21+G30+G33</f>
        <v>17071</v>
      </c>
      <c r="H18" s="17">
        <f xml:space="preserve"> +H19+H21+H30+H33</f>
        <v>2738.0359999999996</v>
      </c>
      <c r="I18" s="31">
        <f t="shared" si="0"/>
        <v>16.03910725792279</v>
      </c>
    </row>
    <row r="19" spans="1:9" ht="45" x14ac:dyDescent="0.2">
      <c r="A19" s="15" t="s">
        <v>4</v>
      </c>
      <c r="B19" s="16" t="s">
        <v>35</v>
      </c>
      <c r="C19" s="15" t="s">
        <v>31</v>
      </c>
      <c r="D19" s="15" t="s">
        <v>34</v>
      </c>
      <c r="E19" s="15" t="s">
        <v>179</v>
      </c>
      <c r="F19" s="15" t="s">
        <v>30</v>
      </c>
      <c r="G19" s="17">
        <f>+G20</f>
        <v>350</v>
      </c>
      <c r="H19" s="17">
        <f>+H20</f>
        <v>44.49</v>
      </c>
      <c r="I19" s="17">
        <f t="shared" si="0"/>
        <v>12.71142857142857</v>
      </c>
    </row>
    <row r="20" spans="1:9" ht="45" x14ac:dyDescent="0.2">
      <c r="A20" s="3" t="s">
        <v>14</v>
      </c>
      <c r="B20" s="9" t="s">
        <v>37</v>
      </c>
      <c r="C20" s="3" t="s">
        <v>31</v>
      </c>
      <c r="D20" s="3" t="s">
        <v>34</v>
      </c>
      <c r="E20" s="3" t="s">
        <v>180</v>
      </c>
      <c r="F20" s="3" t="s">
        <v>36</v>
      </c>
      <c r="G20" s="12">
        <v>350</v>
      </c>
      <c r="H20" s="12">
        <v>44.49</v>
      </c>
      <c r="I20" s="27">
        <f t="shared" si="0"/>
        <v>12.71142857142857</v>
      </c>
    </row>
    <row r="21" spans="1:9" ht="45" x14ac:dyDescent="0.2">
      <c r="A21" s="15" t="s">
        <v>6</v>
      </c>
      <c r="B21" s="16" t="s">
        <v>39</v>
      </c>
      <c r="C21" s="15" t="s">
        <v>31</v>
      </c>
      <c r="D21" s="15" t="s">
        <v>38</v>
      </c>
      <c r="E21" s="15" t="s">
        <v>179</v>
      </c>
      <c r="F21" s="15" t="s">
        <v>30</v>
      </c>
      <c r="G21" s="17">
        <f>SUM(G22:G29)</f>
        <v>15200</v>
      </c>
      <c r="H21" s="17">
        <f>SUM(H22:H29)</f>
        <v>2473.5349999999999</v>
      </c>
      <c r="I21" s="17">
        <f t="shared" si="0"/>
        <v>16.273256578947368</v>
      </c>
    </row>
    <row r="22" spans="1:9" ht="22.5" x14ac:dyDescent="0.2">
      <c r="A22" s="22" t="s">
        <v>16</v>
      </c>
      <c r="B22" s="26" t="s">
        <v>196</v>
      </c>
      <c r="C22" s="22" t="s">
        <v>31</v>
      </c>
      <c r="D22" s="22" t="s">
        <v>38</v>
      </c>
      <c r="E22" s="22" t="s">
        <v>178</v>
      </c>
      <c r="F22" s="22" t="s">
        <v>40</v>
      </c>
      <c r="G22" s="27">
        <v>6600</v>
      </c>
      <c r="H22" s="27">
        <v>909.96299999999997</v>
      </c>
      <c r="I22" s="27">
        <f t="shared" si="0"/>
        <v>13.787318181818181</v>
      </c>
    </row>
    <row r="23" spans="1:9" ht="36" customHeight="1" x14ac:dyDescent="0.2">
      <c r="A23" s="22"/>
      <c r="B23" s="26" t="s">
        <v>195</v>
      </c>
      <c r="C23" s="22" t="s">
        <v>31</v>
      </c>
      <c r="D23" s="22" t="s">
        <v>38</v>
      </c>
      <c r="E23" s="22" t="s">
        <v>178</v>
      </c>
      <c r="F23" s="22" t="s">
        <v>198</v>
      </c>
      <c r="G23" s="27">
        <v>2030</v>
      </c>
      <c r="H23" s="27">
        <v>178.51300000000001</v>
      </c>
      <c r="I23" s="27">
        <f t="shared" si="0"/>
        <v>8.7937438423645311</v>
      </c>
    </row>
    <row r="24" spans="1:9" ht="33.75" x14ac:dyDescent="0.2">
      <c r="A24" s="22" t="s">
        <v>8</v>
      </c>
      <c r="B24" s="26" t="s">
        <v>41</v>
      </c>
      <c r="C24" s="22" t="s">
        <v>31</v>
      </c>
      <c r="D24" s="22" t="s">
        <v>38</v>
      </c>
      <c r="E24" s="22" t="s">
        <v>181</v>
      </c>
      <c r="F24" s="22" t="s">
        <v>40</v>
      </c>
      <c r="G24" s="27">
        <v>1000</v>
      </c>
      <c r="H24" s="27">
        <v>190.71</v>
      </c>
      <c r="I24" s="27">
        <f t="shared" si="0"/>
        <v>19.071000000000002</v>
      </c>
    </row>
    <row r="25" spans="1:9" ht="45" x14ac:dyDescent="0.2">
      <c r="A25" s="22"/>
      <c r="B25" s="26" t="s">
        <v>195</v>
      </c>
      <c r="C25" s="22" t="s">
        <v>31</v>
      </c>
      <c r="D25" s="22" t="s">
        <v>38</v>
      </c>
      <c r="E25" s="22" t="s">
        <v>181</v>
      </c>
      <c r="F25" s="22" t="s">
        <v>198</v>
      </c>
      <c r="G25" s="27">
        <v>280</v>
      </c>
      <c r="H25" s="27">
        <v>47.930999999999997</v>
      </c>
      <c r="I25" s="27">
        <f t="shared" si="0"/>
        <v>17.118214285714284</v>
      </c>
    </row>
    <row r="26" spans="1:9" ht="33.75" x14ac:dyDescent="0.2">
      <c r="A26" s="22" t="s">
        <v>9</v>
      </c>
      <c r="B26" s="26" t="s">
        <v>41</v>
      </c>
      <c r="C26" s="22" t="s">
        <v>31</v>
      </c>
      <c r="D26" s="22" t="s">
        <v>38</v>
      </c>
      <c r="E26" s="22" t="s">
        <v>182</v>
      </c>
      <c r="F26" s="22" t="s">
        <v>40</v>
      </c>
      <c r="G26" s="27">
        <v>900</v>
      </c>
      <c r="H26" s="27">
        <v>128.447</v>
      </c>
      <c r="I26" s="27">
        <f t="shared" si="0"/>
        <v>14.27188888888889</v>
      </c>
    </row>
    <row r="27" spans="1:9" ht="45" x14ac:dyDescent="0.2">
      <c r="A27" s="22"/>
      <c r="B27" s="26" t="s">
        <v>195</v>
      </c>
      <c r="C27" s="22" t="s">
        <v>31</v>
      </c>
      <c r="D27" s="22" t="s">
        <v>38</v>
      </c>
      <c r="E27" s="22" t="s">
        <v>182</v>
      </c>
      <c r="F27" s="22" t="s">
        <v>198</v>
      </c>
      <c r="G27" s="27">
        <v>270</v>
      </c>
      <c r="H27" s="27">
        <v>46.536999999999999</v>
      </c>
      <c r="I27" s="27">
        <f t="shared" si="0"/>
        <v>17.235925925925926</v>
      </c>
    </row>
    <row r="28" spans="1:9" ht="33.75" x14ac:dyDescent="0.2">
      <c r="A28" s="22" t="s">
        <v>139</v>
      </c>
      <c r="B28" s="26" t="s">
        <v>43</v>
      </c>
      <c r="C28" s="22" t="s">
        <v>31</v>
      </c>
      <c r="D28" s="22" t="s">
        <v>38</v>
      </c>
      <c r="E28" s="22" t="s">
        <v>182</v>
      </c>
      <c r="F28" s="22" t="s">
        <v>42</v>
      </c>
      <c r="G28" s="27">
        <v>4030.8</v>
      </c>
      <c r="H28" s="27">
        <v>964.93399999999997</v>
      </c>
      <c r="I28" s="27">
        <f t="shared" si="0"/>
        <v>23.939019549469087</v>
      </c>
    </row>
    <row r="29" spans="1:9" ht="33.75" x14ac:dyDescent="0.2">
      <c r="A29" s="23" t="s">
        <v>201</v>
      </c>
      <c r="B29" s="26" t="s">
        <v>43</v>
      </c>
      <c r="C29" s="22" t="s">
        <v>31</v>
      </c>
      <c r="D29" s="22" t="s">
        <v>38</v>
      </c>
      <c r="E29" s="22" t="s">
        <v>182</v>
      </c>
      <c r="F29" s="22" t="s">
        <v>202</v>
      </c>
      <c r="G29" s="27">
        <v>89.2</v>
      </c>
      <c r="H29" s="27">
        <v>6.5</v>
      </c>
      <c r="I29" s="27">
        <f t="shared" si="0"/>
        <v>7.2869955156950672</v>
      </c>
    </row>
    <row r="30" spans="1:9" x14ac:dyDescent="0.2">
      <c r="A30" s="3" t="s">
        <v>140</v>
      </c>
      <c r="B30" s="36" t="s">
        <v>48</v>
      </c>
      <c r="C30" s="37" t="s">
        <v>31</v>
      </c>
      <c r="D30" s="37" t="s">
        <v>47</v>
      </c>
      <c r="E30" s="37" t="s">
        <v>30</v>
      </c>
      <c r="F30" s="37" t="s">
        <v>30</v>
      </c>
      <c r="G30" s="38">
        <v>65.599999999999994</v>
      </c>
      <c r="H30" s="38"/>
      <c r="I30" s="31">
        <f t="shared" si="0"/>
        <v>0</v>
      </c>
    </row>
    <row r="31" spans="1:9" x14ac:dyDescent="0.2">
      <c r="A31" s="15" t="s">
        <v>141</v>
      </c>
      <c r="B31" s="16" t="s">
        <v>44</v>
      </c>
      <c r="C31" s="15" t="s">
        <v>31</v>
      </c>
      <c r="D31" s="15" t="s">
        <v>47</v>
      </c>
      <c r="E31" s="15" t="s">
        <v>183</v>
      </c>
      <c r="F31" s="15" t="s">
        <v>30</v>
      </c>
      <c r="G31" s="17">
        <v>65.599999999999994</v>
      </c>
      <c r="H31" s="17"/>
      <c r="I31" s="31">
        <f t="shared" si="0"/>
        <v>0</v>
      </c>
    </row>
    <row r="32" spans="1:9" x14ac:dyDescent="0.2">
      <c r="A32" s="22" t="s">
        <v>10</v>
      </c>
      <c r="B32" s="9" t="s">
        <v>50</v>
      </c>
      <c r="C32" s="3" t="s">
        <v>31</v>
      </c>
      <c r="D32" s="3" t="s">
        <v>47</v>
      </c>
      <c r="E32" s="3" t="s">
        <v>184</v>
      </c>
      <c r="F32" s="3" t="s">
        <v>49</v>
      </c>
      <c r="G32" s="12">
        <v>65.599999999999994</v>
      </c>
      <c r="H32" s="12"/>
      <c r="I32" s="27">
        <f t="shared" si="0"/>
        <v>0</v>
      </c>
    </row>
    <row r="33" spans="1:9" x14ac:dyDescent="0.2">
      <c r="A33" s="15" t="s">
        <v>11</v>
      </c>
      <c r="B33" s="16" t="s">
        <v>52</v>
      </c>
      <c r="C33" s="15" t="s">
        <v>31</v>
      </c>
      <c r="D33" s="15" t="s">
        <v>51</v>
      </c>
      <c r="E33" s="15" t="s">
        <v>30</v>
      </c>
      <c r="F33" s="15" t="s">
        <v>30</v>
      </c>
      <c r="G33" s="17">
        <f>+G34</f>
        <v>1455.3999999999999</v>
      </c>
      <c r="H33" s="17">
        <f>+H34</f>
        <v>220.011</v>
      </c>
      <c r="I33" s="31">
        <f t="shared" si="0"/>
        <v>15.116875085887044</v>
      </c>
    </row>
    <row r="34" spans="1:9" x14ac:dyDescent="0.2">
      <c r="A34" s="15" t="s">
        <v>12</v>
      </c>
      <c r="B34" s="16" t="s">
        <v>44</v>
      </c>
      <c r="C34" s="15" t="s">
        <v>31</v>
      </c>
      <c r="D34" s="15" t="s">
        <v>51</v>
      </c>
      <c r="E34" s="15" t="s">
        <v>183</v>
      </c>
      <c r="F34" s="15" t="s">
        <v>30</v>
      </c>
      <c r="G34" s="17">
        <f>SUM(G35:G43)</f>
        <v>1455.3999999999999</v>
      </c>
      <c r="H34" s="17">
        <f>SUM(H35:H43)</f>
        <v>220.011</v>
      </c>
      <c r="I34" s="31">
        <f t="shared" si="0"/>
        <v>15.116875085887044</v>
      </c>
    </row>
    <row r="35" spans="1:9" ht="33.75" x14ac:dyDescent="0.2">
      <c r="A35" s="15" t="s">
        <v>209</v>
      </c>
      <c r="B35" s="26" t="s">
        <v>43</v>
      </c>
      <c r="C35" s="22" t="s">
        <v>31</v>
      </c>
      <c r="D35" s="22" t="s">
        <v>51</v>
      </c>
      <c r="E35" s="22" t="s">
        <v>185</v>
      </c>
      <c r="F35" s="22" t="s">
        <v>42</v>
      </c>
      <c r="G35" s="27">
        <f>300+250</f>
        <v>550</v>
      </c>
      <c r="H35" s="27">
        <v>80.5</v>
      </c>
      <c r="I35" s="27">
        <f t="shared" si="0"/>
        <v>14.636363636363637</v>
      </c>
    </row>
    <row r="36" spans="1:9" x14ac:dyDescent="0.2">
      <c r="A36" s="22" t="s">
        <v>210</v>
      </c>
      <c r="B36" s="26" t="s">
        <v>46</v>
      </c>
      <c r="C36" s="22" t="s">
        <v>31</v>
      </c>
      <c r="D36" s="22" t="s">
        <v>51</v>
      </c>
      <c r="E36" s="22" t="s">
        <v>186</v>
      </c>
      <c r="F36" s="22" t="s">
        <v>45</v>
      </c>
      <c r="G36" s="27">
        <v>84.9</v>
      </c>
      <c r="H36" s="27">
        <v>21.225000000000001</v>
      </c>
      <c r="I36" s="27">
        <f t="shared" si="0"/>
        <v>25</v>
      </c>
    </row>
    <row r="37" spans="1:9" x14ac:dyDescent="0.2">
      <c r="A37" s="3" t="s">
        <v>13</v>
      </c>
      <c r="B37" s="9" t="s">
        <v>46</v>
      </c>
      <c r="C37" s="3" t="s">
        <v>31</v>
      </c>
      <c r="D37" s="3" t="s">
        <v>51</v>
      </c>
      <c r="E37" s="3" t="s">
        <v>187</v>
      </c>
      <c r="F37" s="3" t="s">
        <v>45</v>
      </c>
      <c r="G37" s="12">
        <v>48.6</v>
      </c>
      <c r="H37" s="12">
        <v>12.15</v>
      </c>
      <c r="I37" s="27">
        <f t="shared" si="0"/>
        <v>25</v>
      </c>
    </row>
    <row r="38" spans="1:9" x14ac:dyDescent="0.2">
      <c r="A38" s="3" t="s">
        <v>211</v>
      </c>
      <c r="B38" s="9" t="s">
        <v>46</v>
      </c>
      <c r="C38" s="3" t="s">
        <v>31</v>
      </c>
      <c r="D38" s="3" t="s">
        <v>51</v>
      </c>
      <c r="E38" s="3" t="s">
        <v>188</v>
      </c>
      <c r="F38" s="3" t="s">
        <v>45</v>
      </c>
      <c r="G38" s="12">
        <v>17.399999999999999</v>
      </c>
      <c r="H38" s="12">
        <v>4.3499999999999996</v>
      </c>
      <c r="I38" s="27">
        <f t="shared" si="0"/>
        <v>25</v>
      </c>
    </row>
    <row r="39" spans="1:9" x14ac:dyDescent="0.2">
      <c r="A39" s="3" t="s">
        <v>142</v>
      </c>
      <c r="B39" s="9" t="s">
        <v>46</v>
      </c>
      <c r="C39" s="3" t="s">
        <v>31</v>
      </c>
      <c r="D39" s="3" t="s">
        <v>51</v>
      </c>
      <c r="E39" s="3" t="s">
        <v>189</v>
      </c>
      <c r="F39" s="3" t="s">
        <v>45</v>
      </c>
      <c r="G39" s="12">
        <v>36.78</v>
      </c>
      <c r="H39" s="12">
        <v>9.1950000000000003</v>
      </c>
      <c r="I39" s="27">
        <f t="shared" si="0"/>
        <v>25</v>
      </c>
    </row>
    <row r="40" spans="1:9" x14ac:dyDescent="0.2">
      <c r="A40" s="22" t="s">
        <v>143</v>
      </c>
      <c r="B40" s="9" t="s">
        <v>46</v>
      </c>
      <c r="C40" s="3" t="s">
        <v>31</v>
      </c>
      <c r="D40" s="3" t="s">
        <v>51</v>
      </c>
      <c r="E40" s="3" t="s">
        <v>190</v>
      </c>
      <c r="F40" s="3" t="s">
        <v>45</v>
      </c>
      <c r="G40" s="12">
        <v>50</v>
      </c>
      <c r="H40" s="12">
        <v>12.5</v>
      </c>
      <c r="I40" s="27">
        <f t="shared" si="0"/>
        <v>25</v>
      </c>
    </row>
    <row r="41" spans="1:9" x14ac:dyDescent="0.2">
      <c r="A41" s="22" t="s">
        <v>17</v>
      </c>
      <c r="B41" s="9" t="s">
        <v>46</v>
      </c>
      <c r="C41" s="23" t="s">
        <v>31</v>
      </c>
      <c r="D41" s="23" t="s">
        <v>51</v>
      </c>
      <c r="E41" s="23" t="s">
        <v>191</v>
      </c>
      <c r="F41" s="23" t="s">
        <v>45</v>
      </c>
      <c r="G41" s="24">
        <v>106.94</v>
      </c>
      <c r="H41" s="24">
        <v>26.734999999999999</v>
      </c>
      <c r="I41" s="27">
        <f t="shared" si="0"/>
        <v>25</v>
      </c>
    </row>
    <row r="42" spans="1:9" ht="22.5" x14ac:dyDescent="0.2">
      <c r="A42" s="22" t="s">
        <v>18</v>
      </c>
      <c r="B42" s="26" t="s">
        <v>196</v>
      </c>
      <c r="C42" s="22" t="s">
        <v>31</v>
      </c>
      <c r="D42" s="23" t="s">
        <v>51</v>
      </c>
      <c r="E42" s="22" t="s">
        <v>203</v>
      </c>
      <c r="F42" s="22" t="s">
        <v>40</v>
      </c>
      <c r="G42" s="27">
        <v>394.07799999999997</v>
      </c>
      <c r="H42" s="27">
        <v>43.651000000000003</v>
      </c>
      <c r="I42" s="27">
        <f t="shared" si="0"/>
        <v>11.076741152766713</v>
      </c>
    </row>
    <row r="43" spans="1:9" ht="45" x14ac:dyDescent="0.2">
      <c r="A43" s="22" t="s">
        <v>19</v>
      </c>
      <c r="B43" s="26" t="s">
        <v>195</v>
      </c>
      <c r="C43" s="22" t="s">
        <v>31</v>
      </c>
      <c r="D43" s="23" t="s">
        <v>51</v>
      </c>
      <c r="E43" s="22" t="s">
        <v>203</v>
      </c>
      <c r="F43" s="22" t="s">
        <v>198</v>
      </c>
      <c r="G43" s="27">
        <v>166.702</v>
      </c>
      <c r="H43" s="27">
        <v>9.7050000000000001</v>
      </c>
      <c r="I43" s="27">
        <f t="shared" si="0"/>
        <v>5.8217657856534419</v>
      </c>
    </row>
    <row r="44" spans="1:9" x14ac:dyDescent="0.2">
      <c r="A44" s="15" t="s">
        <v>22</v>
      </c>
      <c r="B44" s="16" t="s">
        <v>54</v>
      </c>
      <c r="C44" s="15" t="s">
        <v>31</v>
      </c>
      <c r="D44" s="15" t="s">
        <v>53</v>
      </c>
      <c r="E44" s="15" t="s">
        <v>30</v>
      </c>
      <c r="F44" s="15" t="s">
        <v>30</v>
      </c>
      <c r="G44" s="17">
        <f>+G45</f>
        <v>223.17000000000002</v>
      </c>
      <c r="H44" s="17">
        <f>+H45</f>
        <v>36.247999999999998</v>
      </c>
      <c r="I44" s="31">
        <f t="shared" si="0"/>
        <v>16.242326477573148</v>
      </c>
    </row>
    <row r="45" spans="1:9" x14ac:dyDescent="0.2">
      <c r="A45" s="15" t="s">
        <v>21</v>
      </c>
      <c r="B45" s="16" t="s">
        <v>57</v>
      </c>
      <c r="C45" s="15" t="s">
        <v>31</v>
      </c>
      <c r="D45" s="15" t="s">
        <v>56</v>
      </c>
      <c r="E45" s="15" t="s">
        <v>30</v>
      </c>
      <c r="F45" s="15" t="s">
        <v>30</v>
      </c>
      <c r="G45" s="17">
        <f>+G46</f>
        <v>223.17000000000002</v>
      </c>
      <c r="H45" s="17">
        <f>+H46</f>
        <v>36.247999999999998</v>
      </c>
      <c r="I45" s="31">
        <f t="shared" si="0"/>
        <v>16.242326477573148</v>
      </c>
    </row>
    <row r="46" spans="1:9" x14ac:dyDescent="0.2">
      <c r="A46" s="15" t="s">
        <v>55</v>
      </c>
      <c r="B46" s="16" t="s">
        <v>44</v>
      </c>
      <c r="C46" s="15" t="s">
        <v>31</v>
      </c>
      <c r="D46" s="15" t="s">
        <v>56</v>
      </c>
      <c r="E46" s="15" t="s">
        <v>183</v>
      </c>
      <c r="F46" s="15" t="s">
        <v>30</v>
      </c>
      <c r="G46" s="17">
        <f>SUM(G47:G48)</f>
        <v>223.17000000000002</v>
      </c>
      <c r="H46" s="17">
        <f>SUM(H47:H48)</f>
        <v>36.247999999999998</v>
      </c>
      <c r="I46" s="31">
        <f t="shared" si="0"/>
        <v>16.242326477573148</v>
      </c>
    </row>
    <row r="47" spans="1:9" ht="22.5" x14ac:dyDescent="0.2">
      <c r="A47" s="3" t="s">
        <v>58</v>
      </c>
      <c r="B47" s="26" t="s">
        <v>196</v>
      </c>
      <c r="C47" s="3" t="s">
        <v>31</v>
      </c>
      <c r="D47" s="3" t="s">
        <v>56</v>
      </c>
      <c r="E47" s="3" t="s">
        <v>192</v>
      </c>
      <c r="F47" s="3" t="s">
        <v>40</v>
      </c>
      <c r="G47" s="12">
        <v>171.387</v>
      </c>
      <c r="H47" s="12">
        <v>29</v>
      </c>
      <c r="I47" s="27">
        <f t="shared" si="0"/>
        <v>16.920769953380361</v>
      </c>
    </row>
    <row r="48" spans="1:9" ht="36" customHeight="1" x14ac:dyDescent="0.2">
      <c r="A48" s="3" t="s">
        <v>147</v>
      </c>
      <c r="B48" s="26" t="s">
        <v>195</v>
      </c>
      <c r="C48" s="3" t="s">
        <v>31</v>
      </c>
      <c r="D48" s="3" t="s">
        <v>56</v>
      </c>
      <c r="E48" s="3" t="s">
        <v>192</v>
      </c>
      <c r="F48" s="3" t="s">
        <v>198</v>
      </c>
      <c r="G48" s="12">
        <v>51.783000000000001</v>
      </c>
      <c r="H48" s="12">
        <v>7.2480000000000002</v>
      </c>
      <c r="I48" s="27">
        <f t="shared" si="0"/>
        <v>13.996871560164534</v>
      </c>
    </row>
    <row r="49" spans="1:9" ht="22.5" x14ac:dyDescent="0.2">
      <c r="A49" s="15" t="s">
        <v>59</v>
      </c>
      <c r="B49" s="16" t="s">
        <v>62</v>
      </c>
      <c r="C49" s="15" t="s">
        <v>31</v>
      </c>
      <c r="D49" s="15" t="s">
        <v>61</v>
      </c>
      <c r="E49" s="15" t="s">
        <v>169</v>
      </c>
      <c r="F49" s="15" t="s">
        <v>30</v>
      </c>
      <c r="G49" s="17">
        <v>370</v>
      </c>
      <c r="H49" s="17">
        <f>+H50+H53</f>
        <v>93.795000000000002</v>
      </c>
      <c r="I49" s="17">
        <f t="shared" ref="I49:I80" si="1">+H49/G49*100</f>
        <v>25.35</v>
      </c>
    </row>
    <row r="50" spans="1:9" ht="33.75" x14ac:dyDescent="0.2">
      <c r="A50" s="15" t="s">
        <v>60</v>
      </c>
      <c r="B50" s="16" t="s">
        <v>65</v>
      </c>
      <c r="C50" s="15" t="s">
        <v>31</v>
      </c>
      <c r="D50" s="15" t="s">
        <v>64</v>
      </c>
      <c r="E50" s="15" t="s">
        <v>168</v>
      </c>
      <c r="F50" s="15" t="s">
        <v>30</v>
      </c>
      <c r="G50" s="17">
        <f>SUM(G51:G52)</f>
        <v>70</v>
      </c>
      <c r="H50" s="17">
        <f>SUM(H51:H52)</f>
        <v>0</v>
      </c>
      <c r="I50" s="17">
        <f t="shared" si="1"/>
        <v>0</v>
      </c>
    </row>
    <row r="51" spans="1:9" ht="33.75" x14ac:dyDescent="0.2">
      <c r="A51" s="22" t="s">
        <v>63</v>
      </c>
      <c r="B51" s="26" t="s">
        <v>43</v>
      </c>
      <c r="C51" s="22" t="s">
        <v>31</v>
      </c>
      <c r="D51" s="22" t="s">
        <v>64</v>
      </c>
      <c r="E51" s="22" t="s">
        <v>153</v>
      </c>
      <c r="F51" s="22" t="s">
        <v>42</v>
      </c>
      <c r="G51" s="27">
        <v>60</v>
      </c>
      <c r="H51" s="27"/>
      <c r="I51" s="27">
        <f t="shared" si="1"/>
        <v>0</v>
      </c>
    </row>
    <row r="52" spans="1:9" ht="33.75" x14ac:dyDescent="0.2">
      <c r="A52" s="15" t="s">
        <v>66</v>
      </c>
      <c r="B52" s="26" t="s">
        <v>43</v>
      </c>
      <c r="C52" s="22" t="s">
        <v>31</v>
      </c>
      <c r="D52" s="22" t="s">
        <v>64</v>
      </c>
      <c r="E52" s="22" t="s">
        <v>154</v>
      </c>
      <c r="F52" s="22" t="s">
        <v>42</v>
      </c>
      <c r="G52" s="27">
        <v>10</v>
      </c>
      <c r="H52" s="27"/>
      <c r="I52" s="27">
        <f t="shared" si="1"/>
        <v>0</v>
      </c>
    </row>
    <row r="53" spans="1:9" x14ac:dyDescent="0.2">
      <c r="A53" s="15" t="s">
        <v>68</v>
      </c>
      <c r="B53" s="16" t="s">
        <v>71</v>
      </c>
      <c r="C53" s="15" t="s">
        <v>31</v>
      </c>
      <c r="D53" s="15" t="s">
        <v>70</v>
      </c>
      <c r="E53" s="15" t="s">
        <v>169</v>
      </c>
      <c r="F53" s="15" t="s">
        <v>30</v>
      </c>
      <c r="G53" s="17">
        <v>300</v>
      </c>
      <c r="H53" s="17">
        <f>+H54</f>
        <v>93.795000000000002</v>
      </c>
      <c r="I53" s="17">
        <f t="shared" si="1"/>
        <v>31.264999999999997</v>
      </c>
    </row>
    <row r="54" spans="1:9" ht="22.5" x14ac:dyDescent="0.2">
      <c r="A54" s="3" t="s">
        <v>144</v>
      </c>
      <c r="B54" s="16" t="s">
        <v>67</v>
      </c>
      <c r="C54" s="15" t="s">
        <v>31</v>
      </c>
      <c r="D54" s="15" t="s">
        <v>70</v>
      </c>
      <c r="E54" s="15" t="s">
        <v>168</v>
      </c>
      <c r="F54" s="15" t="s">
        <v>30</v>
      </c>
      <c r="G54" s="17">
        <v>300</v>
      </c>
      <c r="H54" s="17">
        <f>+H55</f>
        <v>93.795000000000002</v>
      </c>
      <c r="I54" s="17">
        <f t="shared" si="1"/>
        <v>31.264999999999997</v>
      </c>
    </row>
    <row r="55" spans="1:9" ht="33.75" x14ac:dyDescent="0.2">
      <c r="A55" s="15" t="s">
        <v>69</v>
      </c>
      <c r="B55" s="9" t="s">
        <v>43</v>
      </c>
      <c r="C55" s="3" t="s">
        <v>31</v>
      </c>
      <c r="D55" s="3" t="s">
        <v>70</v>
      </c>
      <c r="E55" s="3" t="s">
        <v>170</v>
      </c>
      <c r="F55" s="3" t="s">
        <v>42</v>
      </c>
      <c r="G55" s="12">
        <v>300</v>
      </c>
      <c r="H55" s="12">
        <v>93.795000000000002</v>
      </c>
      <c r="I55" s="27">
        <f t="shared" si="1"/>
        <v>31.264999999999997</v>
      </c>
    </row>
    <row r="56" spans="1:9" x14ac:dyDescent="0.2">
      <c r="A56" s="15" t="s">
        <v>72</v>
      </c>
      <c r="B56" s="16" t="s">
        <v>76</v>
      </c>
      <c r="C56" s="15" t="s">
        <v>31</v>
      </c>
      <c r="D56" s="15" t="s">
        <v>75</v>
      </c>
      <c r="E56" s="15" t="s">
        <v>171</v>
      </c>
      <c r="F56" s="15" t="s">
        <v>30</v>
      </c>
      <c r="G56" s="17">
        <f>+G57+G60+G62</f>
        <v>6275.8</v>
      </c>
      <c r="H56" s="17">
        <f>+H57+H60+H62</f>
        <v>661.35400000000004</v>
      </c>
      <c r="I56" s="17">
        <f t="shared" si="1"/>
        <v>10.538162465343063</v>
      </c>
    </row>
    <row r="57" spans="1:9" x14ac:dyDescent="0.2">
      <c r="A57" s="15" t="s">
        <v>73</v>
      </c>
      <c r="B57" s="16" t="s">
        <v>78</v>
      </c>
      <c r="C57" s="15" t="s">
        <v>31</v>
      </c>
      <c r="D57" s="15" t="s">
        <v>77</v>
      </c>
      <c r="E57" s="15" t="s">
        <v>164</v>
      </c>
      <c r="F57" s="15" t="s">
        <v>30</v>
      </c>
      <c r="G57" s="17">
        <f>SUM(G58:G59)</f>
        <v>3475.8</v>
      </c>
      <c r="H57" s="17">
        <f>SUM(H58:H59)</f>
        <v>0</v>
      </c>
      <c r="I57" s="17">
        <f t="shared" si="1"/>
        <v>0</v>
      </c>
    </row>
    <row r="58" spans="1:9" ht="33.75" x14ac:dyDescent="0.2">
      <c r="A58" s="15" t="s">
        <v>74</v>
      </c>
      <c r="B58" s="26" t="s">
        <v>43</v>
      </c>
      <c r="C58" s="22" t="s">
        <v>31</v>
      </c>
      <c r="D58" s="22" t="s">
        <v>77</v>
      </c>
      <c r="E58" s="22" t="s">
        <v>172</v>
      </c>
      <c r="F58" s="22" t="s">
        <v>42</v>
      </c>
      <c r="G58" s="27">
        <v>2500</v>
      </c>
      <c r="H58" s="27"/>
      <c r="I58" s="27">
        <f t="shared" si="1"/>
        <v>0</v>
      </c>
    </row>
    <row r="59" spans="1:9" ht="33.75" x14ac:dyDescent="0.2">
      <c r="A59" s="15" t="s">
        <v>212</v>
      </c>
      <c r="B59" s="26" t="s">
        <v>43</v>
      </c>
      <c r="C59" s="22" t="s">
        <v>31</v>
      </c>
      <c r="D59" s="22" t="s">
        <v>77</v>
      </c>
      <c r="E59" s="22" t="s">
        <v>204</v>
      </c>
      <c r="F59" s="22" t="s">
        <v>42</v>
      </c>
      <c r="G59" s="27">
        <v>975.8</v>
      </c>
      <c r="H59" s="27"/>
      <c r="I59" s="27">
        <f t="shared" si="1"/>
        <v>0</v>
      </c>
    </row>
    <row r="60" spans="1:9" x14ac:dyDescent="0.2">
      <c r="A60" s="15" t="s">
        <v>213</v>
      </c>
      <c r="B60" s="16" t="s">
        <v>81</v>
      </c>
      <c r="C60" s="15" t="s">
        <v>31</v>
      </c>
      <c r="D60" s="15" t="s">
        <v>80</v>
      </c>
      <c r="E60" s="15" t="s">
        <v>166</v>
      </c>
      <c r="F60" s="15" t="s">
        <v>30</v>
      </c>
      <c r="G60" s="17">
        <f>+G61</f>
        <v>300</v>
      </c>
      <c r="H60" s="17">
        <f>+H61</f>
        <v>64.853999999999999</v>
      </c>
      <c r="I60" s="17">
        <f t="shared" si="1"/>
        <v>21.618000000000002</v>
      </c>
    </row>
    <row r="61" spans="1:9" ht="33.75" x14ac:dyDescent="0.2">
      <c r="A61" s="3" t="s">
        <v>79</v>
      </c>
      <c r="B61" s="9" t="s">
        <v>43</v>
      </c>
      <c r="C61" s="3" t="s">
        <v>31</v>
      </c>
      <c r="D61" s="3" t="s">
        <v>80</v>
      </c>
      <c r="E61" s="3" t="s">
        <v>167</v>
      </c>
      <c r="F61" s="3" t="s">
        <v>42</v>
      </c>
      <c r="G61" s="12">
        <v>300</v>
      </c>
      <c r="H61" s="12">
        <v>64.853999999999999</v>
      </c>
      <c r="I61" s="27">
        <f t="shared" si="1"/>
        <v>21.618000000000002</v>
      </c>
    </row>
    <row r="62" spans="1:9" ht="22.5" x14ac:dyDescent="0.2">
      <c r="A62" s="15" t="s">
        <v>214</v>
      </c>
      <c r="B62" s="16" t="s">
        <v>85</v>
      </c>
      <c r="C62" s="15" t="s">
        <v>31</v>
      </c>
      <c r="D62" s="15" t="s">
        <v>84</v>
      </c>
      <c r="E62" s="15" t="s">
        <v>166</v>
      </c>
      <c r="F62" s="15" t="s">
        <v>30</v>
      </c>
      <c r="G62" s="17">
        <f>+G63</f>
        <v>2500</v>
      </c>
      <c r="H62" s="17">
        <f>+H63</f>
        <v>596.5</v>
      </c>
      <c r="I62" s="17">
        <f t="shared" si="1"/>
        <v>23.86</v>
      </c>
    </row>
    <row r="63" spans="1:9" ht="33.75" x14ac:dyDescent="0.2">
      <c r="A63" s="15" t="s">
        <v>82</v>
      </c>
      <c r="B63" s="9" t="s">
        <v>43</v>
      </c>
      <c r="C63" s="3" t="s">
        <v>31</v>
      </c>
      <c r="D63" s="3" t="s">
        <v>84</v>
      </c>
      <c r="E63" s="3" t="s">
        <v>173</v>
      </c>
      <c r="F63" s="3" t="s">
        <v>42</v>
      </c>
      <c r="G63" s="12">
        <v>2500</v>
      </c>
      <c r="H63" s="12">
        <v>596.5</v>
      </c>
      <c r="I63" s="27">
        <f t="shared" si="1"/>
        <v>23.86</v>
      </c>
    </row>
    <row r="64" spans="1:9" x14ac:dyDescent="0.2">
      <c r="A64" s="3" t="s">
        <v>83</v>
      </c>
      <c r="B64" s="16" t="s">
        <v>90</v>
      </c>
      <c r="C64" s="15" t="s">
        <v>31</v>
      </c>
      <c r="D64" s="15" t="s">
        <v>89</v>
      </c>
      <c r="E64" s="15" t="s">
        <v>163</v>
      </c>
      <c r="F64" s="15" t="s">
        <v>30</v>
      </c>
      <c r="G64" s="17">
        <f>+G65+G70</f>
        <v>17347.327960000002</v>
      </c>
      <c r="H64" s="17">
        <f>+H65+H70</f>
        <v>1272.03</v>
      </c>
      <c r="I64" s="17">
        <f t="shared" si="1"/>
        <v>7.3327143115820812</v>
      </c>
    </row>
    <row r="65" spans="1:9" x14ac:dyDescent="0.2">
      <c r="A65" s="23" t="s">
        <v>215</v>
      </c>
      <c r="B65" s="16" t="s">
        <v>92</v>
      </c>
      <c r="C65" s="15" t="s">
        <v>31</v>
      </c>
      <c r="D65" s="15" t="s">
        <v>91</v>
      </c>
      <c r="E65" s="15" t="s">
        <v>164</v>
      </c>
      <c r="F65" s="15" t="s">
        <v>30</v>
      </c>
      <c r="G65" s="17">
        <f>SUM(G66:G69)</f>
        <v>8625.3279600000005</v>
      </c>
      <c r="H65" s="17">
        <f>SUM(H66:H69)</f>
        <v>186.22</v>
      </c>
      <c r="I65" s="17">
        <f t="shared" si="1"/>
        <v>2.1589903695673502</v>
      </c>
    </row>
    <row r="66" spans="1:9" ht="33.75" x14ac:dyDescent="0.2">
      <c r="A66" s="23" t="s">
        <v>86</v>
      </c>
      <c r="B66" s="26" t="s">
        <v>43</v>
      </c>
      <c r="C66" s="22" t="s">
        <v>31</v>
      </c>
      <c r="D66" s="22" t="s">
        <v>91</v>
      </c>
      <c r="E66" s="22" t="s">
        <v>206</v>
      </c>
      <c r="F66" s="22" t="s">
        <v>200</v>
      </c>
      <c r="G66" s="27">
        <v>2190.3079600000001</v>
      </c>
      <c r="H66" s="27"/>
      <c r="I66" s="27">
        <f t="shared" si="1"/>
        <v>0</v>
      </c>
    </row>
    <row r="67" spans="1:9" ht="33.75" customHeight="1" x14ac:dyDescent="0.2">
      <c r="A67" s="22" t="s">
        <v>87</v>
      </c>
      <c r="B67" s="26" t="s">
        <v>43</v>
      </c>
      <c r="C67" s="22" t="s">
        <v>31</v>
      </c>
      <c r="D67" s="22" t="s">
        <v>91</v>
      </c>
      <c r="E67" s="22" t="s">
        <v>205</v>
      </c>
      <c r="F67" s="22" t="s">
        <v>200</v>
      </c>
      <c r="G67" s="27">
        <v>4821.05</v>
      </c>
      <c r="H67" s="27"/>
      <c r="I67" s="27">
        <f t="shared" si="1"/>
        <v>0</v>
      </c>
    </row>
    <row r="68" spans="1:9" ht="33" customHeight="1" x14ac:dyDescent="0.2">
      <c r="A68" s="22" t="s">
        <v>88</v>
      </c>
      <c r="B68" s="26" t="s">
        <v>43</v>
      </c>
      <c r="C68" s="22" t="s">
        <v>31</v>
      </c>
      <c r="D68" s="22" t="s">
        <v>91</v>
      </c>
      <c r="E68" s="22" t="s">
        <v>199</v>
      </c>
      <c r="F68" s="22" t="s">
        <v>42</v>
      </c>
      <c r="G68" s="27">
        <f>300+113.97</f>
        <v>413.97</v>
      </c>
      <c r="H68" s="27">
        <v>186.22</v>
      </c>
      <c r="I68" s="27">
        <f t="shared" si="1"/>
        <v>44.983936034012125</v>
      </c>
    </row>
    <row r="69" spans="1:9" ht="34.5" customHeight="1" x14ac:dyDescent="0.2">
      <c r="A69" s="15" t="s">
        <v>216</v>
      </c>
      <c r="B69" s="26" t="s">
        <v>43</v>
      </c>
      <c r="C69" s="22" t="s">
        <v>31</v>
      </c>
      <c r="D69" s="22" t="s">
        <v>91</v>
      </c>
      <c r="E69" s="22" t="s">
        <v>165</v>
      </c>
      <c r="F69" s="22" t="s">
        <v>42</v>
      </c>
      <c r="G69" s="27">
        <v>1200</v>
      </c>
      <c r="H69" s="27"/>
      <c r="I69" s="27">
        <f t="shared" si="1"/>
        <v>0</v>
      </c>
    </row>
    <row r="70" spans="1:9" x14ac:dyDescent="0.2">
      <c r="A70" s="3" t="s">
        <v>217</v>
      </c>
      <c r="B70" s="36" t="s">
        <v>95</v>
      </c>
      <c r="C70" s="37" t="s">
        <v>31</v>
      </c>
      <c r="D70" s="37" t="s">
        <v>94</v>
      </c>
      <c r="E70" s="33" t="s">
        <v>164</v>
      </c>
      <c r="F70" s="37" t="s">
        <v>30</v>
      </c>
      <c r="G70" s="38">
        <f>SUM(G71:G74)</f>
        <v>8722</v>
      </c>
      <c r="H70" s="38">
        <f>SUM(H71:H74)</f>
        <v>1085.81</v>
      </c>
      <c r="I70" s="17">
        <f t="shared" si="1"/>
        <v>12.449094244439349</v>
      </c>
    </row>
    <row r="71" spans="1:9" ht="33.75" x14ac:dyDescent="0.2">
      <c r="A71" s="22" t="s">
        <v>218</v>
      </c>
      <c r="B71" s="26" t="s">
        <v>43</v>
      </c>
      <c r="C71" s="22" t="s">
        <v>31</v>
      </c>
      <c r="D71" s="22" t="s">
        <v>94</v>
      </c>
      <c r="E71" s="22" t="s">
        <v>174</v>
      </c>
      <c r="F71" s="22" t="s">
        <v>42</v>
      </c>
      <c r="G71" s="27">
        <v>2000</v>
      </c>
      <c r="H71" s="27">
        <v>123.04</v>
      </c>
      <c r="I71" s="27">
        <f t="shared" si="1"/>
        <v>6.1520000000000001</v>
      </c>
    </row>
    <row r="72" spans="1:9" ht="33.75" x14ac:dyDescent="0.2">
      <c r="A72" s="22" t="s">
        <v>93</v>
      </c>
      <c r="B72" s="26" t="s">
        <v>43</v>
      </c>
      <c r="C72" s="22" t="s">
        <v>31</v>
      </c>
      <c r="D72" s="22" t="s">
        <v>94</v>
      </c>
      <c r="E72" s="22" t="s">
        <v>175</v>
      </c>
      <c r="F72" s="22" t="s">
        <v>42</v>
      </c>
      <c r="G72" s="27">
        <v>50</v>
      </c>
      <c r="H72" s="27"/>
      <c r="I72" s="27">
        <f t="shared" si="1"/>
        <v>0</v>
      </c>
    </row>
    <row r="73" spans="1:9" ht="33.75" x14ac:dyDescent="0.2">
      <c r="A73" s="22" t="s">
        <v>219</v>
      </c>
      <c r="B73" s="26" t="s">
        <v>43</v>
      </c>
      <c r="C73" s="22" t="s">
        <v>31</v>
      </c>
      <c r="D73" s="22" t="s">
        <v>94</v>
      </c>
      <c r="E73" s="22" t="s">
        <v>176</v>
      </c>
      <c r="F73" s="22" t="s">
        <v>42</v>
      </c>
      <c r="G73" s="27">
        <v>16</v>
      </c>
      <c r="H73" s="27"/>
      <c r="I73" s="27">
        <f t="shared" si="1"/>
        <v>0</v>
      </c>
    </row>
    <row r="74" spans="1:9" ht="33.75" x14ac:dyDescent="0.2">
      <c r="A74" s="22" t="s">
        <v>96</v>
      </c>
      <c r="B74" s="26" t="s">
        <v>43</v>
      </c>
      <c r="C74" s="22" t="s">
        <v>31</v>
      </c>
      <c r="D74" s="22" t="s">
        <v>94</v>
      </c>
      <c r="E74" s="22" t="s">
        <v>177</v>
      </c>
      <c r="F74" s="22" t="s">
        <v>42</v>
      </c>
      <c r="G74" s="27">
        <v>6656</v>
      </c>
      <c r="H74" s="27">
        <v>962.77</v>
      </c>
      <c r="I74" s="27">
        <f t="shared" si="1"/>
        <v>14.464693509615383</v>
      </c>
    </row>
    <row r="75" spans="1:9" x14ac:dyDescent="0.2">
      <c r="A75" s="15" t="s">
        <v>97</v>
      </c>
      <c r="B75" s="16" t="s">
        <v>102</v>
      </c>
      <c r="C75" s="15" t="s">
        <v>31</v>
      </c>
      <c r="D75" s="15" t="s">
        <v>101</v>
      </c>
      <c r="E75" s="33" t="s">
        <v>159</v>
      </c>
      <c r="F75" s="15" t="s">
        <v>30</v>
      </c>
      <c r="G75" s="17">
        <f>+G76</f>
        <v>742.08600000000001</v>
      </c>
      <c r="H75" s="17">
        <f>+H76</f>
        <v>0</v>
      </c>
      <c r="I75" s="17">
        <f t="shared" si="1"/>
        <v>0</v>
      </c>
    </row>
    <row r="76" spans="1:9" x14ac:dyDescent="0.2">
      <c r="A76" s="15" t="s">
        <v>98</v>
      </c>
      <c r="B76" s="16" t="s">
        <v>104</v>
      </c>
      <c r="C76" s="15" t="s">
        <v>31</v>
      </c>
      <c r="D76" s="15" t="s">
        <v>103</v>
      </c>
      <c r="E76" s="33" t="s">
        <v>162</v>
      </c>
      <c r="F76" s="15" t="s">
        <v>30</v>
      </c>
      <c r="G76" s="17">
        <f>SUM(G77:G79)</f>
        <v>742.08600000000001</v>
      </c>
      <c r="H76" s="17">
        <f>SUM(H77:H79)</f>
        <v>0</v>
      </c>
      <c r="I76" s="17">
        <f t="shared" si="1"/>
        <v>0</v>
      </c>
    </row>
    <row r="77" spans="1:9" ht="22.5" x14ac:dyDescent="0.2">
      <c r="A77" s="15" t="s">
        <v>99</v>
      </c>
      <c r="B77" s="26" t="s">
        <v>115</v>
      </c>
      <c r="C77" s="22" t="s">
        <v>31</v>
      </c>
      <c r="D77" s="22" t="s">
        <v>103</v>
      </c>
      <c r="E77" s="22" t="s">
        <v>160</v>
      </c>
      <c r="F77" s="22" t="s">
        <v>114</v>
      </c>
      <c r="G77" s="17">
        <v>35.325000000000003</v>
      </c>
      <c r="H77" s="17"/>
      <c r="I77" s="27">
        <f t="shared" si="1"/>
        <v>0</v>
      </c>
    </row>
    <row r="78" spans="1:9" ht="45" x14ac:dyDescent="0.2">
      <c r="A78" s="15" t="s">
        <v>220</v>
      </c>
      <c r="B78" s="26" t="s">
        <v>195</v>
      </c>
      <c r="C78" s="22" t="s">
        <v>31</v>
      </c>
      <c r="D78" s="22" t="s">
        <v>103</v>
      </c>
      <c r="E78" s="22" t="s">
        <v>160</v>
      </c>
      <c r="F78" s="22" t="s">
        <v>197</v>
      </c>
      <c r="G78" s="17">
        <v>6.7610000000000001</v>
      </c>
      <c r="H78" s="17"/>
      <c r="I78" s="27">
        <f t="shared" si="1"/>
        <v>0</v>
      </c>
    </row>
    <row r="79" spans="1:9" ht="33.75" x14ac:dyDescent="0.2">
      <c r="A79" s="22" t="s">
        <v>100</v>
      </c>
      <c r="B79" s="26" t="s">
        <v>43</v>
      </c>
      <c r="C79" s="22" t="s">
        <v>31</v>
      </c>
      <c r="D79" s="22" t="s">
        <v>103</v>
      </c>
      <c r="E79" s="22" t="s">
        <v>160</v>
      </c>
      <c r="F79" s="22" t="s">
        <v>42</v>
      </c>
      <c r="G79" s="27">
        <v>700</v>
      </c>
      <c r="H79" s="27"/>
      <c r="I79" s="27">
        <f t="shared" si="1"/>
        <v>0</v>
      </c>
    </row>
    <row r="80" spans="1:9" x14ac:dyDescent="0.2">
      <c r="A80" s="15" t="s">
        <v>145</v>
      </c>
      <c r="B80" s="16" t="s">
        <v>121</v>
      </c>
      <c r="C80" s="15" t="s">
        <v>31</v>
      </c>
      <c r="D80" s="15" t="s">
        <v>120</v>
      </c>
      <c r="E80" s="15" t="s">
        <v>30</v>
      </c>
      <c r="F80" s="15" t="s">
        <v>30</v>
      </c>
      <c r="G80" s="17">
        <f t="shared" ref="G80:H82" si="2">+G81</f>
        <v>400</v>
      </c>
      <c r="H80" s="17">
        <f t="shared" si="2"/>
        <v>82.41</v>
      </c>
      <c r="I80" s="17">
        <f t="shared" si="1"/>
        <v>20.602499999999999</v>
      </c>
    </row>
    <row r="81" spans="1:9" x14ac:dyDescent="0.2">
      <c r="A81" s="15" t="s">
        <v>221</v>
      </c>
      <c r="B81" s="16" t="s">
        <v>124</v>
      </c>
      <c r="C81" s="15" t="s">
        <v>31</v>
      </c>
      <c r="D81" s="15" t="s">
        <v>123</v>
      </c>
      <c r="E81" s="15" t="s">
        <v>30</v>
      </c>
      <c r="F81" s="15" t="s">
        <v>30</v>
      </c>
      <c r="G81" s="17">
        <f t="shared" si="2"/>
        <v>400</v>
      </c>
      <c r="H81" s="17">
        <f t="shared" si="2"/>
        <v>82.41</v>
      </c>
      <c r="I81" s="17">
        <f t="shared" ref="I81:I88" si="3">+H81/G81*100</f>
        <v>20.602499999999999</v>
      </c>
    </row>
    <row r="82" spans="1:9" ht="22.5" x14ac:dyDescent="0.2">
      <c r="A82" s="3" t="s">
        <v>105</v>
      </c>
      <c r="B82" s="16" t="s">
        <v>137</v>
      </c>
      <c r="C82" s="15" t="s">
        <v>31</v>
      </c>
      <c r="D82" s="15" t="s">
        <v>123</v>
      </c>
      <c r="E82" s="15" t="s">
        <v>193</v>
      </c>
      <c r="F82" s="15" t="s">
        <v>30</v>
      </c>
      <c r="G82" s="17">
        <f t="shared" si="2"/>
        <v>400</v>
      </c>
      <c r="H82" s="17">
        <f t="shared" si="2"/>
        <v>82.41</v>
      </c>
      <c r="I82" s="17">
        <f t="shared" si="3"/>
        <v>20.602499999999999</v>
      </c>
    </row>
    <row r="83" spans="1:9" ht="33.75" x14ac:dyDescent="0.2">
      <c r="A83" s="15" t="s">
        <v>222</v>
      </c>
      <c r="B83" s="9" t="s">
        <v>128</v>
      </c>
      <c r="C83" s="3" t="s">
        <v>31</v>
      </c>
      <c r="D83" s="3" t="s">
        <v>123</v>
      </c>
      <c r="E83" s="3" t="s">
        <v>194</v>
      </c>
      <c r="F83" s="3" t="s">
        <v>127</v>
      </c>
      <c r="G83" s="12">
        <v>400</v>
      </c>
      <c r="H83" s="12">
        <v>82.41</v>
      </c>
      <c r="I83" s="27">
        <f t="shared" si="3"/>
        <v>20.602499999999999</v>
      </c>
    </row>
    <row r="84" spans="1:9" x14ac:dyDescent="0.2">
      <c r="A84" s="15" t="s">
        <v>106</v>
      </c>
      <c r="B84" s="16" t="s">
        <v>132</v>
      </c>
      <c r="C84" s="15" t="s">
        <v>31</v>
      </c>
      <c r="D84" s="15" t="s">
        <v>131</v>
      </c>
      <c r="E84" s="33" t="s">
        <v>159</v>
      </c>
      <c r="F84" s="15" t="s">
        <v>30</v>
      </c>
      <c r="G84" s="17">
        <f t="shared" ref="G84:H86" si="4">+G85</f>
        <v>1150</v>
      </c>
      <c r="H84" s="17">
        <f t="shared" si="4"/>
        <v>453.5</v>
      </c>
      <c r="I84" s="17">
        <f t="shared" si="3"/>
        <v>39.434782608695649</v>
      </c>
    </row>
    <row r="85" spans="1:9" x14ac:dyDescent="0.2">
      <c r="A85" s="15" t="s">
        <v>109</v>
      </c>
      <c r="B85" s="16" t="s">
        <v>134</v>
      </c>
      <c r="C85" s="15" t="s">
        <v>31</v>
      </c>
      <c r="D85" s="15" t="s">
        <v>133</v>
      </c>
      <c r="E85" s="33" t="s">
        <v>162</v>
      </c>
      <c r="F85" s="15" t="s">
        <v>30</v>
      </c>
      <c r="G85" s="17">
        <f t="shared" si="4"/>
        <v>1150</v>
      </c>
      <c r="H85" s="17">
        <f t="shared" si="4"/>
        <v>453.5</v>
      </c>
      <c r="I85" s="17">
        <f t="shared" si="3"/>
        <v>39.434782608695649</v>
      </c>
    </row>
    <row r="86" spans="1:9" ht="22.5" x14ac:dyDescent="0.2">
      <c r="A86" s="3" t="s">
        <v>112</v>
      </c>
      <c r="B86" s="16" t="s">
        <v>138</v>
      </c>
      <c r="C86" s="15" t="s">
        <v>31</v>
      </c>
      <c r="D86" s="15" t="s">
        <v>133</v>
      </c>
      <c r="E86" s="29" t="s">
        <v>161</v>
      </c>
      <c r="F86" s="15" t="s">
        <v>30</v>
      </c>
      <c r="G86" s="17">
        <f t="shared" si="4"/>
        <v>1150</v>
      </c>
      <c r="H86" s="17">
        <f t="shared" si="4"/>
        <v>453.5</v>
      </c>
      <c r="I86" s="17">
        <f t="shared" si="3"/>
        <v>39.434782608695649</v>
      </c>
    </row>
    <row r="87" spans="1:9" ht="33.75" x14ac:dyDescent="0.2">
      <c r="A87" s="8" t="s">
        <v>113</v>
      </c>
      <c r="B87" s="9" t="s">
        <v>43</v>
      </c>
      <c r="C87" s="3" t="s">
        <v>31</v>
      </c>
      <c r="D87" s="3" t="s">
        <v>133</v>
      </c>
      <c r="E87" s="3" t="s">
        <v>161</v>
      </c>
      <c r="F87" s="3" t="s">
        <v>42</v>
      </c>
      <c r="G87" s="12">
        <v>1150</v>
      </c>
      <c r="H87" s="12">
        <v>453.5</v>
      </c>
      <c r="I87" s="27">
        <f t="shared" si="3"/>
        <v>39.434782608695649</v>
      </c>
    </row>
    <row r="88" spans="1:9" x14ac:dyDescent="0.2">
      <c r="A88" s="8" t="s">
        <v>116</v>
      </c>
      <c r="B88" s="10" t="s">
        <v>135</v>
      </c>
      <c r="C88" s="8" t="s">
        <v>30</v>
      </c>
      <c r="D88" s="8" t="s">
        <v>30</v>
      </c>
      <c r="E88" s="8" t="s">
        <v>30</v>
      </c>
      <c r="F88" s="11" t="s">
        <v>30</v>
      </c>
      <c r="G88" s="31">
        <f>+G17</f>
        <v>43579.383959999999</v>
      </c>
      <c r="H88" s="31">
        <f>+H17</f>
        <v>5337.3729999999996</v>
      </c>
      <c r="I88" s="17">
        <f t="shared" si="3"/>
        <v>12.247472348161205</v>
      </c>
    </row>
    <row r="89" spans="1:9" ht="26.25" customHeight="1" x14ac:dyDescent="0.2">
      <c r="A89" s="8" t="s">
        <v>117</v>
      </c>
      <c r="B89" s="32" t="s">
        <v>149</v>
      </c>
      <c r="C89" s="8"/>
      <c r="D89" s="15"/>
      <c r="E89" s="8"/>
      <c r="F89" s="11"/>
      <c r="G89" s="28"/>
      <c r="H89" s="28"/>
      <c r="I89" s="17"/>
    </row>
    <row r="90" spans="1:9" x14ac:dyDescent="0.2">
      <c r="A90" s="15" t="s">
        <v>118</v>
      </c>
      <c r="B90" s="16" t="s">
        <v>108</v>
      </c>
      <c r="C90" s="15" t="s">
        <v>31</v>
      </c>
      <c r="D90" s="15" t="s">
        <v>107</v>
      </c>
      <c r="E90" s="15" t="s">
        <v>30</v>
      </c>
      <c r="F90" s="15" t="s">
        <v>30</v>
      </c>
      <c r="G90" s="17">
        <f>+G91</f>
        <v>5313.4</v>
      </c>
      <c r="H90" s="17">
        <f>+H91</f>
        <v>608.39400000000001</v>
      </c>
      <c r="I90" s="17">
        <f t="shared" ref="I90:I100" si="5">+H90/G90*100</f>
        <v>11.450182557307938</v>
      </c>
    </row>
    <row r="91" spans="1:9" x14ac:dyDescent="0.2">
      <c r="A91" s="15" t="s">
        <v>119</v>
      </c>
      <c r="B91" s="16" t="s">
        <v>111</v>
      </c>
      <c r="C91" s="15" t="s">
        <v>31</v>
      </c>
      <c r="D91" s="15" t="s">
        <v>110</v>
      </c>
      <c r="E91" s="15" t="s">
        <v>30</v>
      </c>
      <c r="F91" s="15" t="s">
        <v>30</v>
      </c>
      <c r="G91" s="17">
        <f>+G92</f>
        <v>5313.4</v>
      </c>
      <c r="H91" s="17">
        <f>+H92</f>
        <v>608.39400000000001</v>
      </c>
      <c r="I91" s="17">
        <f t="shared" si="5"/>
        <v>11.450182557307938</v>
      </c>
    </row>
    <row r="92" spans="1:9" ht="22.5" x14ac:dyDescent="0.2">
      <c r="A92" s="23" t="s">
        <v>122</v>
      </c>
      <c r="B92" s="34" t="s">
        <v>136</v>
      </c>
      <c r="C92" s="33" t="s">
        <v>31</v>
      </c>
      <c r="D92" s="33" t="s">
        <v>110</v>
      </c>
      <c r="E92" s="33" t="s">
        <v>158</v>
      </c>
      <c r="F92" s="33" t="s">
        <v>30</v>
      </c>
      <c r="G92" s="35">
        <f>SUM(G93:G100)</f>
        <v>5313.4</v>
      </c>
      <c r="H92" s="35">
        <f>SUM(H93:H100)</f>
        <v>608.39400000000001</v>
      </c>
      <c r="I92" s="17">
        <f t="shared" si="5"/>
        <v>11.450182557307938</v>
      </c>
    </row>
    <row r="93" spans="1:9" ht="22.5" x14ac:dyDescent="0.2">
      <c r="A93" s="22" t="s">
        <v>125</v>
      </c>
      <c r="B93" s="26" t="s">
        <v>115</v>
      </c>
      <c r="C93" s="22" t="s">
        <v>31</v>
      </c>
      <c r="D93" s="22" t="s">
        <v>110</v>
      </c>
      <c r="E93" s="22" t="s">
        <v>157</v>
      </c>
      <c r="F93" s="22" t="s">
        <v>114</v>
      </c>
      <c r="G93" s="27">
        <v>2000</v>
      </c>
      <c r="H93" s="27">
        <v>301.12599999999998</v>
      </c>
      <c r="I93" s="27">
        <f t="shared" si="5"/>
        <v>15.056299999999997</v>
      </c>
    </row>
    <row r="94" spans="1:9" ht="45" x14ac:dyDescent="0.2">
      <c r="A94" s="22" t="s">
        <v>126</v>
      </c>
      <c r="B94" s="26" t="s">
        <v>195</v>
      </c>
      <c r="C94" s="22" t="s">
        <v>31</v>
      </c>
      <c r="D94" s="22" t="s">
        <v>110</v>
      </c>
      <c r="E94" s="22" t="s">
        <v>157</v>
      </c>
      <c r="F94" s="22" t="s">
        <v>197</v>
      </c>
      <c r="G94" s="27">
        <v>600</v>
      </c>
      <c r="H94" s="27">
        <v>93.224000000000004</v>
      </c>
      <c r="I94" s="27">
        <f t="shared" si="5"/>
        <v>15.537333333333333</v>
      </c>
    </row>
    <row r="95" spans="1:9" ht="22.5" x14ac:dyDescent="0.2">
      <c r="A95" s="22" t="s">
        <v>129</v>
      </c>
      <c r="B95" s="26" t="s">
        <v>207</v>
      </c>
      <c r="C95" s="22" t="s">
        <v>31</v>
      </c>
      <c r="D95" s="22" t="s">
        <v>110</v>
      </c>
      <c r="E95" s="22" t="s">
        <v>157</v>
      </c>
      <c r="F95" s="22" t="s">
        <v>208</v>
      </c>
      <c r="G95" s="27">
        <v>3</v>
      </c>
      <c r="H95" s="27">
        <v>2.9740000000000002</v>
      </c>
      <c r="I95" s="27">
        <f t="shared" si="5"/>
        <v>99.13333333333334</v>
      </c>
    </row>
    <row r="96" spans="1:9" ht="33.75" x14ac:dyDescent="0.2">
      <c r="A96" s="22" t="s">
        <v>130</v>
      </c>
      <c r="B96" s="26" t="s">
        <v>43</v>
      </c>
      <c r="C96" s="22" t="s">
        <v>31</v>
      </c>
      <c r="D96" s="22" t="s">
        <v>110</v>
      </c>
      <c r="E96" s="22" t="s">
        <v>157</v>
      </c>
      <c r="F96" s="22" t="s">
        <v>42</v>
      </c>
      <c r="G96" s="27">
        <v>1455.4</v>
      </c>
      <c r="H96" s="27">
        <v>75.501000000000005</v>
      </c>
      <c r="I96" s="27">
        <f t="shared" si="5"/>
        <v>5.1876460079703177</v>
      </c>
    </row>
    <row r="97" spans="1:9" ht="22.5" x14ac:dyDescent="0.2">
      <c r="A97" s="22" t="s">
        <v>146</v>
      </c>
      <c r="B97" s="26" t="s">
        <v>115</v>
      </c>
      <c r="C97" s="22" t="s">
        <v>31</v>
      </c>
      <c r="D97" s="22" t="s">
        <v>110</v>
      </c>
      <c r="E97" s="22" t="s">
        <v>156</v>
      </c>
      <c r="F97" s="22" t="s">
        <v>114</v>
      </c>
      <c r="G97" s="27">
        <v>580</v>
      </c>
      <c r="H97" s="27">
        <v>95.176000000000002</v>
      </c>
      <c r="I97" s="27">
        <f t="shared" si="5"/>
        <v>16.409655172413792</v>
      </c>
    </row>
    <row r="98" spans="1:9" ht="45" x14ac:dyDescent="0.2">
      <c r="A98" s="22" t="s">
        <v>150</v>
      </c>
      <c r="B98" s="26" t="s">
        <v>195</v>
      </c>
      <c r="C98" s="22" t="s">
        <v>31</v>
      </c>
      <c r="D98" s="22" t="s">
        <v>110</v>
      </c>
      <c r="E98" s="22" t="s">
        <v>156</v>
      </c>
      <c r="F98" s="22" t="s">
        <v>197</v>
      </c>
      <c r="G98" s="27">
        <v>175</v>
      </c>
      <c r="H98" s="27">
        <v>28.742999999999999</v>
      </c>
      <c r="I98" s="27">
        <f t="shared" si="5"/>
        <v>16.424571428571426</v>
      </c>
    </row>
    <row r="99" spans="1:9" ht="33.75" x14ac:dyDescent="0.2">
      <c r="A99" s="22" t="s">
        <v>223</v>
      </c>
      <c r="B99" s="26" t="s">
        <v>43</v>
      </c>
      <c r="C99" s="22" t="s">
        <v>31</v>
      </c>
      <c r="D99" s="22" t="s">
        <v>110</v>
      </c>
      <c r="E99" s="22" t="s">
        <v>156</v>
      </c>
      <c r="F99" s="22" t="s">
        <v>42</v>
      </c>
      <c r="G99" s="27">
        <v>200</v>
      </c>
      <c r="H99" s="27">
        <v>5.0599999999999996</v>
      </c>
      <c r="I99" s="27">
        <f t="shared" si="5"/>
        <v>2.5299999999999998</v>
      </c>
    </row>
    <row r="100" spans="1:9" ht="33.75" x14ac:dyDescent="0.2">
      <c r="A100" s="15" t="s">
        <v>224</v>
      </c>
      <c r="B100" s="26" t="s">
        <v>43</v>
      </c>
      <c r="C100" s="22" t="s">
        <v>31</v>
      </c>
      <c r="D100" s="22" t="s">
        <v>110</v>
      </c>
      <c r="E100" s="22" t="s">
        <v>155</v>
      </c>
      <c r="F100" s="22" t="s">
        <v>42</v>
      </c>
      <c r="G100" s="27">
        <v>300</v>
      </c>
      <c r="H100" s="27">
        <v>6.59</v>
      </c>
      <c r="I100" s="27">
        <f t="shared" si="5"/>
        <v>2.1966666666666668</v>
      </c>
    </row>
  </sheetData>
  <mergeCells count="10">
    <mergeCell ref="H14:H15"/>
    <mergeCell ref="I14:I15"/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User2</cp:lastModifiedBy>
  <cp:lastPrinted>2016-03-15T12:14:19Z</cp:lastPrinted>
  <dcterms:created xsi:type="dcterms:W3CDTF">1996-10-08T23:32:33Z</dcterms:created>
  <dcterms:modified xsi:type="dcterms:W3CDTF">2016-05-17T08:02:10Z</dcterms:modified>
</cp:coreProperties>
</file>